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filterPrivacy="1"/>
  <bookViews>
    <workbookView xWindow="0" yWindow="0" windowWidth="28800" windowHeight="11832"/>
  </bookViews>
  <sheets>
    <sheet name="Feuil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2" i="1" l="1"/>
  <c r="L42" i="1"/>
  <c r="M42" i="1" s="1"/>
  <c r="J42" i="1"/>
  <c r="C42" i="1"/>
  <c r="N41" i="1"/>
  <c r="L41" i="1"/>
  <c r="M41" i="1" s="1"/>
  <c r="J41" i="1"/>
  <c r="C41" i="1"/>
  <c r="N40" i="1"/>
  <c r="L40" i="1"/>
  <c r="M40" i="1" s="1"/>
  <c r="J40" i="1"/>
  <c r="C40" i="1"/>
  <c r="N39" i="1"/>
  <c r="L39" i="1"/>
  <c r="M39" i="1" s="1"/>
  <c r="J39" i="1"/>
  <c r="C39" i="1"/>
  <c r="N38" i="1"/>
  <c r="L38" i="1"/>
  <c r="M38" i="1" s="1"/>
  <c r="J38" i="1"/>
  <c r="C38" i="1"/>
  <c r="N37" i="1"/>
  <c r="M37" i="1"/>
  <c r="L37" i="1"/>
  <c r="J37" i="1"/>
  <c r="C37" i="1"/>
  <c r="N35" i="1"/>
  <c r="L35" i="1"/>
  <c r="M35" i="1" s="1"/>
  <c r="J35" i="1"/>
  <c r="C35" i="1"/>
  <c r="N34" i="1"/>
  <c r="L34" i="1"/>
  <c r="M34" i="1" s="1"/>
  <c r="J34" i="1"/>
  <c r="C34" i="1"/>
  <c r="N33" i="1"/>
  <c r="L33" i="1"/>
  <c r="M33" i="1" s="1"/>
  <c r="J33" i="1"/>
  <c r="C33" i="1"/>
  <c r="N32" i="1"/>
  <c r="L32" i="1"/>
  <c r="M32" i="1" s="1"/>
  <c r="J32" i="1"/>
  <c r="C32" i="1"/>
  <c r="N31" i="1"/>
  <c r="L31" i="1"/>
  <c r="M31" i="1" s="1"/>
  <c r="J31" i="1"/>
  <c r="C31" i="1"/>
  <c r="N30" i="1"/>
  <c r="L30" i="1"/>
  <c r="M30" i="1" s="1"/>
  <c r="J30" i="1"/>
  <c r="C30" i="1"/>
  <c r="N28" i="1"/>
  <c r="L28" i="1"/>
  <c r="M28" i="1" s="1"/>
  <c r="J28" i="1"/>
  <c r="C28" i="1"/>
  <c r="N27" i="1"/>
  <c r="L27" i="1"/>
  <c r="M27" i="1" s="1"/>
  <c r="J27" i="1"/>
  <c r="C27" i="1"/>
  <c r="N26" i="1"/>
  <c r="L26" i="1"/>
  <c r="M26" i="1" s="1"/>
  <c r="J26" i="1"/>
  <c r="C26" i="1"/>
  <c r="N24" i="1"/>
  <c r="L24" i="1"/>
  <c r="M24" i="1" s="1"/>
  <c r="J24" i="1"/>
  <c r="C24" i="1"/>
  <c r="N23" i="1"/>
  <c r="L23" i="1"/>
  <c r="M23" i="1" s="1"/>
  <c r="J23" i="1"/>
  <c r="C23" i="1"/>
  <c r="N22" i="1"/>
  <c r="M22" i="1"/>
  <c r="L22" i="1"/>
  <c r="J22" i="1"/>
  <c r="C22" i="1"/>
  <c r="N20" i="1"/>
  <c r="L20" i="1"/>
  <c r="M20" i="1" s="1"/>
  <c r="J20" i="1"/>
  <c r="C20" i="1"/>
  <c r="N19" i="1"/>
  <c r="L19" i="1"/>
  <c r="M19" i="1" s="1"/>
  <c r="J19" i="1"/>
  <c r="C19" i="1"/>
  <c r="N18" i="1"/>
  <c r="L18" i="1"/>
  <c r="M18" i="1" s="1"/>
  <c r="J18" i="1"/>
  <c r="C18" i="1"/>
  <c r="N16" i="1"/>
  <c r="L16" i="1"/>
  <c r="M16" i="1" s="1"/>
  <c r="J16" i="1"/>
  <c r="C16" i="1"/>
  <c r="N15" i="1"/>
  <c r="L15" i="1"/>
  <c r="M15" i="1" s="1"/>
  <c r="J15" i="1"/>
  <c r="C15" i="1"/>
  <c r="N14" i="1"/>
  <c r="L14" i="1"/>
  <c r="M14" i="1" s="1"/>
  <c r="J14" i="1"/>
  <c r="C14" i="1"/>
  <c r="N13" i="1"/>
  <c r="L13" i="1"/>
  <c r="M13" i="1" s="1"/>
  <c r="J13" i="1"/>
  <c r="C13" i="1"/>
  <c r="N12" i="1"/>
  <c r="L12" i="1"/>
  <c r="M12" i="1" s="1"/>
  <c r="J12" i="1"/>
  <c r="C12" i="1"/>
  <c r="N11" i="1"/>
  <c r="L11" i="1"/>
  <c r="M11" i="1" s="1"/>
  <c r="J11" i="1"/>
  <c r="C11" i="1"/>
  <c r="N10" i="1"/>
  <c r="L10" i="1"/>
  <c r="M10" i="1" s="1"/>
  <c r="J10" i="1"/>
  <c r="C10" i="1"/>
  <c r="N8" i="1"/>
  <c r="L8" i="1"/>
  <c r="M8" i="1" s="1"/>
  <c r="J8" i="1"/>
  <c r="C8" i="1"/>
  <c r="N7" i="1"/>
  <c r="L7" i="1"/>
  <c r="M7" i="1" s="1"/>
  <c r="J7" i="1"/>
  <c r="C7" i="1"/>
  <c r="N6" i="1"/>
  <c r="L6" i="1"/>
  <c r="M6" i="1" s="1"/>
  <c r="J6" i="1"/>
  <c r="C6" i="1"/>
  <c r="N5" i="1"/>
  <c r="L5" i="1"/>
  <c r="M5" i="1" s="1"/>
  <c r="J5" i="1"/>
  <c r="C5" i="1"/>
  <c r="N4" i="1"/>
  <c r="M4" i="1"/>
  <c r="L4" i="1"/>
  <c r="J4" i="1"/>
  <c r="C4" i="1"/>
  <c r="N3" i="1"/>
  <c r="L3" i="1"/>
  <c r="M3" i="1" s="1"/>
  <c r="J3" i="1"/>
  <c r="C3" i="1"/>
</calcChain>
</file>

<file path=xl/sharedStrings.xml><?xml version="1.0" encoding="utf-8"?>
<sst xmlns="http://schemas.openxmlformats.org/spreadsheetml/2006/main" count="95" uniqueCount="55">
  <si>
    <t>METER</t>
  </si>
  <si>
    <t>FOOT</t>
  </si>
  <si>
    <t xml:space="preserve">KELVIN </t>
  </si>
  <si>
    <t>BIN</t>
  </si>
  <si>
    <t>KELVIN RENDERING</t>
  </si>
  <si>
    <t>CRI</t>
  </si>
  <si>
    <t>R9</t>
  </si>
  <si>
    <t>LM/W</t>
  </si>
  <si>
    <t>VOLT</t>
  </si>
  <si>
    <t>AMP/M</t>
  </si>
  <si>
    <t>W/M</t>
  </si>
  <si>
    <t>LM/M</t>
  </si>
  <si>
    <t>AMP/FT</t>
  </si>
  <si>
    <t>W/FT</t>
  </si>
  <si>
    <t>LM/FT</t>
  </si>
  <si>
    <t>B3528-12V-60-8MM-4.8W-3000K-IP22</t>
  </si>
  <si>
    <t>3000K</t>
  </si>
  <si>
    <t>B3528-12V-60-8MM-4.8W-3500K-IP22</t>
  </si>
  <si>
    <t>3500K</t>
  </si>
  <si>
    <t>B3528-12V-60-8MM-4.8W-4200K-IP22</t>
  </si>
  <si>
    <t>4200K</t>
  </si>
  <si>
    <t>B3528-24V-60-8MM-4.8W-3000K-IP22</t>
  </si>
  <si>
    <t>B3528-24V-60-8MM-4.8W-3500K-IP22</t>
  </si>
  <si>
    <t>B3528-24V-60-8MM-4.8W-4200K-IP22</t>
  </si>
  <si>
    <t>WATT/M</t>
  </si>
  <si>
    <t>WATT/FT</t>
  </si>
  <si>
    <t>B3528-12V-120-8MM-9.6W-3000K-IP22</t>
  </si>
  <si>
    <t>B3528-12V-120-8MM-9.6W-3500K-IP22</t>
  </si>
  <si>
    <t>B3528-12V-120-8MM-9.6W-4200K-IP22</t>
  </si>
  <si>
    <t>B3528-24V-120-8MM-9.6W-3000K-IP22</t>
  </si>
  <si>
    <t>B3528-24V-120-8MM-9.6W-3500K-IP22</t>
  </si>
  <si>
    <t>B3528-24V-120-8MM-9.6W-4200K-IP22</t>
  </si>
  <si>
    <t>B3528-24V-120-8MM-9.6W-2400K-IP22</t>
  </si>
  <si>
    <t>2400K</t>
  </si>
  <si>
    <t>B3528-24V-180H-5mm-14.5W-3000K-IP22</t>
  </si>
  <si>
    <t>B3528-24V-180H-5mm-14.5W-3500K-IP22</t>
  </si>
  <si>
    <t>B3528-24V-180H-5mm-14.5W-4200K-IP22</t>
  </si>
  <si>
    <t>B3528-24V-180-8mm-14.5W-3000K-IP22</t>
  </si>
  <si>
    <t>B3528-24V-180-8mm-14.5W-3500K-IP22</t>
  </si>
  <si>
    <t>B3528-24V-180-8mm-14.5W-4200K-IP22</t>
  </si>
  <si>
    <t>B3528-24V-240-14mm-19.5W-3000K-IP22</t>
  </si>
  <si>
    <t>B3528-24V-240-14mm-19.5W-3500K-IP22</t>
  </si>
  <si>
    <t>B3528-24V-240-14mm-19.5W-4200K-IP22</t>
  </si>
  <si>
    <t>B5050-12V-60-10mm-14.4W-3000K-IP22</t>
  </si>
  <si>
    <t>B5050-12V-60-10mm-14.4W-3500K-IP22</t>
  </si>
  <si>
    <t>B5050-12V-60-10mm-14.4W-4200K-IP22</t>
  </si>
  <si>
    <t>B5050-24V-60-10mm-14.4W-3000K-IP22</t>
  </si>
  <si>
    <t>B5050-24V-60-10mm-14.4W-3500K-IP22</t>
  </si>
  <si>
    <t>B5050-24V-60-10mm-14.4W-4200K-IP22</t>
  </si>
  <si>
    <t>B5050-12V-72-10mm-17.8W-3000K-IP22</t>
  </si>
  <si>
    <t>B5050-12V-72-10mm-17.8W-3500K-IP22</t>
  </si>
  <si>
    <t>B5050-12V-72-10mm-17.8W-4200K-IP22</t>
  </si>
  <si>
    <t>B5050-24V-72-10mm-17.8W-3000K-IP22</t>
  </si>
  <si>
    <t>B5050-24V-72-10mm-17.8W-3500K-IP22</t>
  </si>
  <si>
    <t>B5050-24V-72-10mm-17.8W-4200K-IP22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</si>
</sst>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1" fillId="0" borderId="0" xfId="0" applyFont="1"/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5" borderId="0" xfId="0" applyFill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3" borderId="0" xfId="0" applyFont="1" applyFill="1"/>
    <xf numFmtId="0" fontId="1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hotometries/CRI_90Plus/SPEC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CC SOURCE"/>
      <sheetName val="BIN"/>
      <sheetName val="Feuil2"/>
      <sheetName val="Ruban 12V"/>
      <sheetName val="Ruban 24V"/>
      <sheetName val="Connecteur"/>
      <sheetName val="DATA STRIP SPEC SHEET"/>
      <sheetName val="LUMEN PACKAGE"/>
    </sheetNames>
    <sheetDataSet>
      <sheetData sheetId="0"/>
      <sheetData sheetId="1"/>
      <sheetData sheetId="2">
        <row r="15">
          <cell r="A15" t="str">
            <v>6300K</v>
          </cell>
          <cell r="B15" t="str">
            <v>GC64-65 (6150-6400K)</v>
          </cell>
        </row>
        <row r="16">
          <cell r="A16" t="str">
            <v>4200K</v>
          </cell>
          <cell r="B16" t="str">
            <v>GH34-35 (4150-4300K)</v>
          </cell>
        </row>
        <row r="17">
          <cell r="A17" t="str">
            <v>3500K</v>
          </cell>
          <cell r="B17" t="str">
            <v>GI35-36 (3550-3650K)</v>
          </cell>
        </row>
        <row r="18">
          <cell r="A18" t="str">
            <v>3000K</v>
          </cell>
          <cell r="B18" t="str">
            <v>GJ45-46 (3060-3140K)</v>
          </cell>
        </row>
        <row r="19">
          <cell r="A19" t="str">
            <v>2800K</v>
          </cell>
          <cell r="B19" t="str">
            <v>GK35-36 (2750-2830K)</v>
          </cell>
        </row>
        <row r="20">
          <cell r="A20" t="str">
            <v>2400K</v>
          </cell>
          <cell r="B20" t="str">
            <v>GM25-26 (2370-2440K)</v>
          </cell>
        </row>
        <row r="21">
          <cell r="A21" t="str">
            <v>3000K</v>
          </cell>
          <cell r="B21" t="str">
            <v>GJ45-46 (3060-3140K)</v>
          </cell>
        </row>
        <row r="22">
          <cell r="A22" t="str">
            <v>2800K</v>
          </cell>
          <cell r="B22" t="str">
            <v>GK35-36 (2750-2830K)</v>
          </cell>
        </row>
        <row r="23">
          <cell r="A23" t="str">
            <v>2400K</v>
          </cell>
          <cell r="B23" t="str">
            <v>GM25-26 (2370-2440K)</v>
          </cell>
        </row>
        <row r="24">
          <cell r="A24" t="str">
            <v>6000K</v>
          </cell>
          <cell r="B24" t="str">
            <v>GC74-75 (5900-6150K)</v>
          </cell>
        </row>
        <row r="25">
          <cell r="A25" t="str">
            <v>4100K</v>
          </cell>
          <cell r="B25" t="str">
            <v>GH44-45 (4000-4150K)</v>
          </cell>
        </row>
        <row r="26">
          <cell r="A26" t="str">
            <v>3400K</v>
          </cell>
          <cell r="B26" t="str">
            <v>GI45-46 (3450-3550K)</v>
          </cell>
        </row>
        <row r="27">
          <cell r="A27" t="str">
            <v>3200K</v>
          </cell>
          <cell r="B27" t="str">
            <v>GJ35-36 (3140-3220K)</v>
          </cell>
        </row>
        <row r="28">
          <cell r="A28" t="str">
            <v>3100K</v>
          </cell>
          <cell r="B28" t="str">
            <v>GJ45-46 (3060-3140K)</v>
          </cell>
        </row>
        <row r="29">
          <cell r="A29" t="str">
            <v>2900K</v>
          </cell>
          <cell r="B29" t="str">
            <v>GK25-26 (2830K-2900K)</v>
          </cell>
        </row>
        <row r="30">
          <cell r="A30" t="str">
            <v>2700K</v>
          </cell>
          <cell r="B30" t="str">
            <v>GK45-46 (2670-2750K)</v>
          </cell>
        </row>
        <row r="31">
          <cell r="A31" t="str">
            <v>2300K</v>
          </cell>
          <cell r="B31" t="str">
            <v>GM35-36 (2300-2370K)</v>
          </cell>
        </row>
        <row r="32">
          <cell r="A32" t="str">
            <v>2200K</v>
          </cell>
          <cell r="B32" t="str">
            <v>GN25-26 (2140-2200K)</v>
          </cell>
        </row>
        <row r="33">
          <cell r="A33" t="str">
            <v>2100K</v>
          </cell>
          <cell r="B33" t="str">
            <v>GN35-36 (2060-2140K)</v>
          </cell>
        </row>
        <row r="34">
          <cell r="A34" t="str">
            <v>2900K</v>
          </cell>
          <cell r="B34" t="str">
            <v>GK25-26 (2830K-2900K)</v>
          </cell>
        </row>
        <row r="35">
          <cell r="A35" t="str">
            <v>2700K</v>
          </cell>
          <cell r="B35" t="str">
            <v>GK45-46 (2670-2750K)</v>
          </cell>
        </row>
        <row r="36">
          <cell r="A36" t="str">
            <v>2300K</v>
          </cell>
          <cell r="B36" t="str">
            <v>GM35-36 (2300-2370K)</v>
          </cell>
        </row>
        <row r="37">
          <cell r="A37" t="str">
            <v>2200K</v>
          </cell>
          <cell r="B37" t="str">
            <v>GN25-26 (2140-2200K)</v>
          </cell>
        </row>
        <row r="38">
          <cell r="A38" t="str">
            <v>2100K</v>
          </cell>
          <cell r="B38" t="str">
            <v>GN35-36 (2060-2140K)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topLeftCell="A28" workbookViewId="0">
      <selection activeCell="B51" sqref="B51"/>
    </sheetView>
  </sheetViews>
  <sheetFormatPr baseColWidth="10" defaultColWidth="8.88671875" defaultRowHeight="14.4" x14ac:dyDescent="0.3"/>
  <cols>
    <col min="1" max="1" width="36.109375" customWidth="1"/>
    <col min="2" max="2" width="10.5546875" style="1" customWidth="1"/>
    <col min="3" max="3" width="20.77734375" style="1" customWidth="1"/>
    <col min="4" max="4" width="11.109375" style="1" customWidth="1"/>
    <col min="5" max="5" width="7.6640625" style="1" customWidth="1"/>
    <col min="6" max="6" width="7.44140625" style="1" customWidth="1"/>
    <col min="7" max="7" width="8.88671875" style="1"/>
    <col min="8" max="8" width="6.77734375" style="1" customWidth="1"/>
    <col min="9" max="9" width="7.88671875" style="9" customWidth="1"/>
    <col min="10" max="10" width="8.44140625" style="9" customWidth="1"/>
    <col min="11" max="13" width="8.88671875" style="9"/>
    <col min="14" max="14" width="8.88671875" style="1"/>
  </cols>
  <sheetData>
    <row r="1" spans="1:14" x14ac:dyDescent="0.3">
      <c r="I1" s="2" t="s">
        <v>0</v>
      </c>
      <c r="J1" s="2"/>
      <c r="K1" s="2"/>
      <c r="L1" s="3" t="s">
        <v>1</v>
      </c>
      <c r="M1" s="3"/>
      <c r="N1" s="3"/>
    </row>
    <row r="2" spans="1:14" s="4" customFormat="1" ht="28.8" x14ac:dyDescent="0.3"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6" t="s">
        <v>9</v>
      </c>
      <c r="J2" s="6" t="s">
        <v>10</v>
      </c>
      <c r="K2" s="6" t="s">
        <v>11</v>
      </c>
      <c r="L2" s="7" t="s">
        <v>12</v>
      </c>
      <c r="M2" s="7" t="s">
        <v>13</v>
      </c>
      <c r="N2" s="7" t="s">
        <v>14</v>
      </c>
    </row>
    <row r="3" spans="1:14" x14ac:dyDescent="0.3">
      <c r="A3" s="8" t="s">
        <v>15</v>
      </c>
      <c r="B3" s="9" t="s">
        <v>16</v>
      </c>
      <c r="C3" s="9" t="str">
        <f>VLOOKUP(B3,[1]Feuil2!A15:B38,2,FALSE)</f>
        <v>GJ45-46 (3060-3140K)</v>
      </c>
      <c r="D3" s="9">
        <v>3061</v>
      </c>
      <c r="E3" s="9">
        <v>92.8</v>
      </c>
      <c r="F3" s="9">
        <v>66</v>
      </c>
      <c r="G3" s="9">
        <v>83.44</v>
      </c>
      <c r="H3" s="1">
        <v>12</v>
      </c>
      <c r="I3" s="10">
        <v>0.36</v>
      </c>
      <c r="J3" s="11">
        <f>H3*I3</f>
        <v>4.32</v>
      </c>
      <c r="K3" s="10">
        <v>360.46</v>
      </c>
      <c r="L3" s="12">
        <f t="shared" ref="L3:L8" si="0">I3/3.281</f>
        <v>0.10972264553489788</v>
      </c>
      <c r="M3" s="12">
        <f t="shared" ref="M3:M8" si="1">L3*H3</f>
        <v>1.3166717464187747</v>
      </c>
      <c r="N3" s="12">
        <f>K3/3.281</f>
        <v>109.86284669308137</v>
      </c>
    </row>
    <row r="4" spans="1:14" x14ac:dyDescent="0.3">
      <c r="A4" s="8" t="s">
        <v>17</v>
      </c>
      <c r="B4" s="9" t="s">
        <v>18</v>
      </c>
      <c r="C4" s="9" t="str">
        <f>VLOOKUP(B4,[1]Feuil2!A15:B20,2,FALSE)</f>
        <v>GI35-36 (3550-3650K)</v>
      </c>
      <c r="D4" s="9">
        <v>3621</v>
      </c>
      <c r="E4" s="9">
        <v>92.8</v>
      </c>
      <c r="F4" s="9">
        <v>72</v>
      </c>
      <c r="G4" s="9">
        <v>81.209999999999994</v>
      </c>
      <c r="H4" s="1">
        <v>12</v>
      </c>
      <c r="I4" s="10">
        <v>0.37</v>
      </c>
      <c r="J4" s="11">
        <f>H4*I4</f>
        <v>4.4399999999999995</v>
      </c>
      <c r="K4" s="10">
        <v>357.28</v>
      </c>
      <c r="L4" s="12">
        <f t="shared" si="0"/>
        <v>0.11277049679975616</v>
      </c>
      <c r="M4" s="12">
        <f t="shared" si="1"/>
        <v>1.353245961597074</v>
      </c>
      <c r="N4" s="12">
        <f t="shared" ref="N4:N42" si="2">K4/3.281</f>
        <v>108.89362999085644</v>
      </c>
    </row>
    <row r="5" spans="1:14" x14ac:dyDescent="0.3">
      <c r="A5" s="8" t="s">
        <v>19</v>
      </c>
      <c r="B5" s="9" t="s">
        <v>20</v>
      </c>
      <c r="C5" s="9" t="str">
        <f>VLOOKUP(B5,[1]Feuil2!A15:B22,2,FALSE)</f>
        <v>GH34-35 (4150-4300K)</v>
      </c>
      <c r="D5" s="9">
        <v>4213</v>
      </c>
      <c r="E5" s="9">
        <v>93.3</v>
      </c>
      <c r="F5" s="9">
        <v>82</v>
      </c>
      <c r="G5" s="9">
        <v>80.41</v>
      </c>
      <c r="H5" s="1">
        <v>12</v>
      </c>
      <c r="I5" s="10">
        <v>0.38579999999999998</v>
      </c>
      <c r="J5" s="11">
        <f t="shared" ref="J5:J42" si="3">H5*I5</f>
        <v>4.6295999999999999</v>
      </c>
      <c r="K5" s="10">
        <v>372.25</v>
      </c>
      <c r="L5" s="12">
        <f t="shared" si="0"/>
        <v>0.11758610179823223</v>
      </c>
      <c r="M5" s="12">
        <f t="shared" si="1"/>
        <v>1.4110332215787866</v>
      </c>
      <c r="N5" s="12">
        <f t="shared" si="2"/>
        <v>113.45626333434927</v>
      </c>
    </row>
    <row r="6" spans="1:14" x14ac:dyDescent="0.3">
      <c r="A6" s="8" t="s">
        <v>21</v>
      </c>
      <c r="B6" s="9" t="s">
        <v>16</v>
      </c>
      <c r="C6" s="9" t="str">
        <f>VLOOKUP(B6,[1]Feuil2!A15:B20,2,FALSE)</f>
        <v>GJ45-46 (3060-3140K)</v>
      </c>
      <c r="D6" s="9">
        <v>3067</v>
      </c>
      <c r="E6" s="9">
        <v>92.6</v>
      </c>
      <c r="F6" s="9">
        <v>64</v>
      </c>
      <c r="G6" s="9">
        <v>82.11</v>
      </c>
      <c r="H6" s="1">
        <v>24</v>
      </c>
      <c r="I6" s="10">
        <v>0.18290000000000001</v>
      </c>
      <c r="J6" s="11">
        <f t="shared" si="3"/>
        <v>4.3895999999999997</v>
      </c>
      <c r="K6" s="10">
        <v>360.39</v>
      </c>
      <c r="L6" s="12">
        <f t="shared" si="0"/>
        <v>5.574519963425785E-2</v>
      </c>
      <c r="M6" s="12">
        <f t="shared" si="1"/>
        <v>1.3378847912221885</v>
      </c>
      <c r="N6" s="12">
        <f t="shared" si="2"/>
        <v>109.84151173422737</v>
      </c>
    </row>
    <row r="7" spans="1:14" x14ac:dyDescent="0.3">
      <c r="A7" s="8" t="s">
        <v>22</v>
      </c>
      <c r="B7" s="9" t="s">
        <v>18</v>
      </c>
      <c r="C7" s="9" t="str">
        <f>VLOOKUP(B7,[1]Feuil2!A15:B20,2,FALSE)</f>
        <v>GI35-36 (3550-3650K)</v>
      </c>
      <c r="D7" s="9">
        <v>3633</v>
      </c>
      <c r="E7" s="9">
        <v>93.2</v>
      </c>
      <c r="F7" s="9">
        <v>72</v>
      </c>
      <c r="G7" s="9">
        <v>77.75</v>
      </c>
      <c r="H7" s="1">
        <v>24</v>
      </c>
      <c r="I7" s="10">
        <v>0.18790000000000001</v>
      </c>
      <c r="J7" s="11">
        <f t="shared" si="3"/>
        <v>4.5096000000000007</v>
      </c>
      <c r="K7" s="10">
        <v>350.65</v>
      </c>
      <c r="L7" s="12">
        <f t="shared" si="0"/>
        <v>5.7269125266686989E-2</v>
      </c>
      <c r="M7" s="12">
        <f t="shared" si="1"/>
        <v>1.3744590064004878</v>
      </c>
      <c r="N7" s="12">
        <f t="shared" si="2"/>
        <v>106.8729046022554</v>
      </c>
    </row>
    <row r="8" spans="1:14" x14ac:dyDescent="0.3">
      <c r="A8" s="8" t="s">
        <v>23</v>
      </c>
      <c r="B8" s="9" t="s">
        <v>20</v>
      </c>
      <c r="C8" s="9" t="str">
        <f>VLOOKUP(B8,[1]Feuil2!A15:B20,2,FALSE)</f>
        <v>GH34-35 (4150-4300K)</v>
      </c>
      <c r="D8" s="9">
        <v>4205</v>
      </c>
      <c r="E8" s="9">
        <v>94.4</v>
      </c>
      <c r="F8" s="9">
        <v>84</v>
      </c>
      <c r="G8" s="9">
        <v>80.11</v>
      </c>
      <c r="H8" s="1">
        <v>24</v>
      </c>
      <c r="I8" s="10">
        <v>0.20419999999999999</v>
      </c>
      <c r="J8" s="11">
        <f>H8*I8</f>
        <v>4.9008000000000003</v>
      </c>
      <c r="K8" s="10">
        <v>392.49</v>
      </c>
      <c r="L8" s="12">
        <f t="shared" si="0"/>
        <v>6.2237122828405968E-2</v>
      </c>
      <c r="M8" s="12">
        <f t="shared" si="1"/>
        <v>1.4936909478817433</v>
      </c>
      <c r="N8" s="12">
        <f t="shared" si="2"/>
        <v>119.62511429442243</v>
      </c>
    </row>
    <row r="9" spans="1:14" x14ac:dyDescent="0.3">
      <c r="A9" s="8"/>
      <c r="B9" s="9"/>
      <c r="C9" s="9"/>
      <c r="D9" s="9"/>
      <c r="E9" s="9"/>
      <c r="F9" s="9"/>
      <c r="G9" s="9"/>
      <c r="I9" s="10"/>
      <c r="J9" s="14">
        <v>5</v>
      </c>
      <c r="K9" s="15" t="s">
        <v>24</v>
      </c>
      <c r="L9" s="12"/>
      <c r="M9" s="16">
        <v>1.8</v>
      </c>
      <c r="N9" s="16" t="s">
        <v>25</v>
      </c>
    </row>
    <row r="10" spans="1:14" x14ac:dyDescent="0.3">
      <c r="A10" s="8" t="s">
        <v>26</v>
      </c>
      <c r="B10" s="9" t="s">
        <v>16</v>
      </c>
      <c r="C10" s="9" t="str">
        <f>VLOOKUP(B10,[1]Feuil2!A15:B20,2,FALSE)</f>
        <v>GJ45-46 (3060-3140K)</v>
      </c>
      <c r="D10" s="9">
        <v>3062</v>
      </c>
      <c r="E10" s="9">
        <v>92.1</v>
      </c>
      <c r="F10" s="9">
        <v>62</v>
      </c>
      <c r="G10" s="9">
        <v>83.9</v>
      </c>
      <c r="H10" s="1">
        <v>12</v>
      </c>
      <c r="I10" s="10">
        <v>0.63170000000000004</v>
      </c>
      <c r="J10" s="11">
        <f t="shared" si="3"/>
        <v>7.5804000000000009</v>
      </c>
      <c r="K10" s="10">
        <v>635.92999999999995</v>
      </c>
      <c r="L10" s="12">
        <f t="shared" ref="L10:L16" si="4">I10/3.281</f>
        <v>0.19253276440109723</v>
      </c>
      <c r="M10" s="12">
        <f t="shared" ref="M10:M16" si="5">L10*H10</f>
        <v>2.3103931728131668</v>
      </c>
      <c r="N10" s="12">
        <f t="shared" si="2"/>
        <v>193.82200548613224</v>
      </c>
    </row>
    <row r="11" spans="1:14" x14ac:dyDescent="0.3">
      <c r="A11" s="8" t="s">
        <v>27</v>
      </c>
      <c r="B11" s="9" t="s">
        <v>18</v>
      </c>
      <c r="C11" s="9" t="str">
        <f>VLOOKUP(B11,[1]Feuil2!A15:B28,2,FALSE)</f>
        <v>GI35-36 (3550-3650K)</v>
      </c>
      <c r="D11" s="9">
        <v>3624</v>
      </c>
      <c r="E11" s="9">
        <v>93.9</v>
      </c>
      <c r="F11" s="9">
        <v>73</v>
      </c>
      <c r="G11" s="9">
        <v>85.31</v>
      </c>
      <c r="H11" s="1">
        <v>12</v>
      </c>
      <c r="I11" s="10">
        <v>0.62</v>
      </c>
      <c r="J11" s="11">
        <f t="shared" si="3"/>
        <v>7.4399999999999995</v>
      </c>
      <c r="K11" s="10">
        <v>631.22</v>
      </c>
      <c r="L11" s="12">
        <f t="shared" si="4"/>
        <v>0.18896677842121304</v>
      </c>
      <c r="M11" s="12">
        <f t="shared" si="5"/>
        <v>2.2676013410545566</v>
      </c>
      <c r="N11" s="12">
        <f t="shared" si="2"/>
        <v>192.38646754038402</v>
      </c>
    </row>
    <row r="12" spans="1:14" x14ac:dyDescent="0.3">
      <c r="A12" s="8" t="s">
        <v>28</v>
      </c>
      <c r="B12" s="9" t="s">
        <v>20</v>
      </c>
      <c r="C12" s="9" t="str">
        <f>VLOOKUP(B12,[1]Feuil2!A15:B28,2,FALSE)</f>
        <v>GH34-35 (4150-4300K)</v>
      </c>
      <c r="D12" s="9">
        <v>4212</v>
      </c>
      <c r="E12" s="9">
        <v>93.2</v>
      </c>
      <c r="F12" s="9">
        <v>81</v>
      </c>
      <c r="G12" s="9">
        <v>84.61</v>
      </c>
      <c r="H12" s="1">
        <v>12</v>
      </c>
      <c r="I12" s="10">
        <v>0.75</v>
      </c>
      <c r="J12" s="11">
        <f t="shared" si="3"/>
        <v>9</v>
      </c>
      <c r="K12" s="10">
        <v>761.4</v>
      </c>
      <c r="L12" s="12">
        <f t="shared" si="4"/>
        <v>0.22858884486437062</v>
      </c>
      <c r="M12" s="12">
        <f t="shared" si="5"/>
        <v>2.7430661383724475</v>
      </c>
      <c r="N12" s="12">
        <f t="shared" si="2"/>
        <v>232.06339530630905</v>
      </c>
    </row>
    <row r="13" spans="1:14" x14ac:dyDescent="0.3">
      <c r="A13" s="8" t="s">
        <v>29</v>
      </c>
      <c r="B13" s="9" t="s">
        <v>16</v>
      </c>
      <c r="C13" s="9" t="str">
        <f>VLOOKUP(B13,[1]Feuil2!A15:B28,2,FALSE)</f>
        <v>GJ45-46 (3060-3140K)</v>
      </c>
      <c r="D13" s="9">
        <v>3102</v>
      </c>
      <c r="E13" s="9">
        <v>93.6</v>
      </c>
      <c r="F13" s="9">
        <v>71</v>
      </c>
      <c r="G13" s="9">
        <v>85.61</v>
      </c>
      <c r="H13" s="1">
        <v>24</v>
      </c>
      <c r="I13" s="10">
        <v>0.32</v>
      </c>
      <c r="J13" s="11">
        <f t="shared" si="3"/>
        <v>7.68</v>
      </c>
      <c r="K13" s="10">
        <v>657.41</v>
      </c>
      <c r="L13" s="12">
        <f t="shared" si="4"/>
        <v>9.7531240475464798E-2</v>
      </c>
      <c r="M13" s="12">
        <f t="shared" si="5"/>
        <v>2.3407497714111551</v>
      </c>
      <c r="N13" s="12">
        <f t="shared" si="2"/>
        <v>200.36879000304782</v>
      </c>
    </row>
    <row r="14" spans="1:14" x14ac:dyDescent="0.3">
      <c r="A14" s="8" t="s">
        <v>30</v>
      </c>
      <c r="B14" s="9" t="s">
        <v>18</v>
      </c>
      <c r="C14" s="9" t="str">
        <f>VLOOKUP(B14,[1]Feuil2!A15:B28,2,FALSE)</f>
        <v>GI35-36 (3550-3650K)</v>
      </c>
      <c r="D14" s="9">
        <v>3592</v>
      </c>
      <c r="E14" s="9">
        <v>92.7</v>
      </c>
      <c r="F14" s="9">
        <v>71</v>
      </c>
      <c r="G14" s="9">
        <v>82.7</v>
      </c>
      <c r="H14" s="1">
        <v>24</v>
      </c>
      <c r="I14" s="10">
        <v>0.31540000000000001</v>
      </c>
      <c r="J14" s="11">
        <f t="shared" si="3"/>
        <v>7.5696000000000003</v>
      </c>
      <c r="K14" s="10">
        <v>635.47</v>
      </c>
      <c r="L14" s="12">
        <f t="shared" si="4"/>
        <v>9.6129228893629987E-2</v>
      </c>
      <c r="M14" s="12">
        <f t="shared" si="5"/>
        <v>2.3071014934471199</v>
      </c>
      <c r="N14" s="12">
        <f t="shared" si="2"/>
        <v>193.68180432794878</v>
      </c>
    </row>
    <row r="15" spans="1:14" x14ac:dyDescent="0.3">
      <c r="A15" s="8" t="s">
        <v>31</v>
      </c>
      <c r="B15" s="9" t="s">
        <v>20</v>
      </c>
      <c r="C15" s="9" t="str">
        <f>VLOOKUP(B15,[1]Feuil2!A15:B28,2,FALSE)</f>
        <v>GH34-35 (4150-4300K)</v>
      </c>
      <c r="D15" s="9">
        <v>4212</v>
      </c>
      <c r="E15" s="9">
        <v>93.4</v>
      </c>
      <c r="F15" s="9">
        <v>81</v>
      </c>
      <c r="G15" s="9">
        <v>86.51</v>
      </c>
      <c r="H15" s="1">
        <v>24</v>
      </c>
      <c r="I15" s="10">
        <v>0.33960000000000001</v>
      </c>
      <c r="J15" s="11">
        <f t="shared" si="3"/>
        <v>8.1504000000000012</v>
      </c>
      <c r="K15" s="10">
        <v>705</v>
      </c>
      <c r="L15" s="12">
        <f t="shared" si="4"/>
        <v>0.10350502895458702</v>
      </c>
      <c r="M15" s="12">
        <f t="shared" si="5"/>
        <v>2.4841206949100885</v>
      </c>
      <c r="N15" s="12">
        <f t="shared" si="2"/>
        <v>214.87351417250838</v>
      </c>
    </row>
    <row r="16" spans="1:14" x14ac:dyDescent="0.3">
      <c r="A16" s="8" t="s">
        <v>32</v>
      </c>
      <c r="B16" s="9" t="s">
        <v>33</v>
      </c>
      <c r="C16" s="9" t="str">
        <f>VLOOKUP(B16,[1]Feuil2!A16:B29,2,FALSE)</f>
        <v>GM25-26 (2370-2440K)</v>
      </c>
      <c r="D16" s="9">
        <v>2444</v>
      </c>
      <c r="E16" s="9">
        <v>92.5</v>
      </c>
      <c r="F16" s="9">
        <v>58</v>
      </c>
      <c r="G16" s="9">
        <v>76.010000000000005</v>
      </c>
      <c r="H16" s="1">
        <v>24</v>
      </c>
      <c r="I16" s="10">
        <v>0.31</v>
      </c>
      <c r="J16" s="11">
        <f t="shared" si="3"/>
        <v>7.4399999999999995</v>
      </c>
      <c r="K16" s="10">
        <v>565.75</v>
      </c>
      <c r="L16" s="12">
        <f t="shared" si="4"/>
        <v>9.4483389210606519E-2</v>
      </c>
      <c r="M16" s="12">
        <f t="shared" si="5"/>
        <v>2.2676013410545566</v>
      </c>
      <c r="N16" s="12">
        <f t="shared" si="2"/>
        <v>172.4321853093569</v>
      </c>
    </row>
    <row r="17" spans="1:14" x14ac:dyDescent="0.3">
      <c r="D17" s="9"/>
      <c r="E17" s="9"/>
      <c r="F17" s="9"/>
      <c r="G17" s="9"/>
      <c r="I17" s="10"/>
      <c r="J17" s="14">
        <v>9.7799999999999994</v>
      </c>
      <c r="K17" s="15" t="s">
        <v>24</v>
      </c>
      <c r="L17" s="12"/>
      <c r="M17" s="16">
        <v>3.3</v>
      </c>
      <c r="N17" s="16" t="s">
        <v>25</v>
      </c>
    </row>
    <row r="18" spans="1:14" x14ac:dyDescent="0.3">
      <c r="A18" s="13" t="s">
        <v>34</v>
      </c>
      <c r="B18" s="17" t="s">
        <v>16</v>
      </c>
      <c r="C18" s="17" t="str">
        <f>VLOOKUP(B18,[1]Feuil2!A16:B29,2,FALSE)</f>
        <v>GJ45-46 (3060-3140K)</v>
      </c>
      <c r="D18" s="18">
        <v>3027</v>
      </c>
      <c r="E18" s="18">
        <v>92.3</v>
      </c>
      <c r="F18" s="18">
        <v>69</v>
      </c>
      <c r="G18" s="18">
        <v>80.209999999999994</v>
      </c>
      <c r="H18" s="18">
        <v>24</v>
      </c>
      <c r="I18" s="19">
        <v>0.45419999999999999</v>
      </c>
      <c r="J18" s="20">
        <f t="shared" ref="J18:J20" si="6">H18*I18</f>
        <v>10.9008</v>
      </c>
      <c r="K18" s="19">
        <v>874.18</v>
      </c>
      <c r="L18" s="21">
        <f>I18/3.281</f>
        <v>0.13843340444986285</v>
      </c>
      <c r="M18" s="21">
        <f>L18*H18</f>
        <v>3.3224017067967084</v>
      </c>
      <c r="N18" s="21">
        <f t="shared" si="2"/>
        <v>266.43706187138065</v>
      </c>
    </row>
    <row r="19" spans="1:14" x14ac:dyDescent="0.3">
      <c r="A19" s="22" t="s">
        <v>35</v>
      </c>
      <c r="B19" s="17" t="s">
        <v>18</v>
      </c>
      <c r="C19" s="17" t="str">
        <f>VLOOKUP(B19,[1]Feuil2!A16:B29,2,FALSE)</f>
        <v>GI35-36 (3550-3650K)</v>
      </c>
      <c r="D19" s="18">
        <v>3606</v>
      </c>
      <c r="E19" s="18">
        <v>95</v>
      </c>
      <c r="F19" s="18">
        <v>88</v>
      </c>
      <c r="G19" s="18">
        <v>80.5</v>
      </c>
      <c r="H19" s="18">
        <v>24</v>
      </c>
      <c r="I19" s="19">
        <v>0.4667</v>
      </c>
      <c r="J19" s="20">
        <f t="shared" si="6"/>
        <v>11.200800000000001</v>
      </c>
      <c r="K19" s="19">
        <v>901.6</v>
      </c>
      <c r="L19" s="21">
        <f>I19/3.281</f>
        <v>0.14224321853093569</v>
      </c>
      <c r="M19" s="21">
        <f>L19*H19</f>
        <v>3.4138372447424565</v>
      </c>
      <c r="N19" s="21">
        <f t="shared" si="2"/>
        <v>274.79427003962206</v>
      </c>
    </row>
    <row r="20" spans="1:14" x14ac:dyDescent="0.3">
      <c r="A20" s="13" t="s">
        <v>36</v>
      </c>
      <c r="B20" s="17" t="s">
        <v>20</v>
      </c>
      <c r="C20" s="17" t="str">
        <f>VLOOKUP(B20,[1]Feuil2!A16:B29,2,FALSE)</f>
        <v>GH34-35 (4150-4300K)</v>
      </c>
      <c r="D20" s="18">
        <v>4208</v>
      </c>
      <c r="E20" s="18">
        <v>94</v>
      </c>
      <c r="F20" s="18">
        <v>83</v>
      </c>
      <c r="G20" s="18">
        <v>94</v>
      </c>
      <c r="H20" s="18">
        <v>24</v>
      </c>
      <c r="I20" s="19">
        <v>0.48749999999999999</v>
      </c>
      <c r="J20" s="20">
        <f t="shared" si="6"/>
        <v>11.7</v>
      </c>
      <c r="K20" s="19">
        <v>927.81</v>
      </c>
      <c r="L20" s="21">
        <f>I20/3.281</f>
        <v>0.14858274916184089</v>
      </c>
      <c r="M20" s="21">
        <f>L20*H20</f>
        <v>3.5659859798841813</v>
      </c>
      <c r="N20" s="21">
        <f t="shared" si="2"/>
        <v>282.7826882048156</v>
      </c>
    </row>
    <row r="21" spans="1:14" x14ac:dyDescent="0.3">
      <c r="D21" s="9"/>
      <c r="E21" s="9"/>
      <c r="F21" s="9"/>
      <c r="G21" s="9"/>
      <c r="H21" s="9"/>
      <c r="I21" s="10"/>
      <c r="J21" s="14">
        <v>14.1</v>
      </c>
      <c r="K21" s="15" t="s">
        <v>24</v>
      </c>
      <c r="L21" s="12"/>
      <c r="M21" s="16">
        <v>4.3</v>
      </c>
      <c r="N21" s="16" t="s">
        <v>25</v>
      </c>
    </row>
    <row r="22" spans="1:14" x14ac:dyDescent="0.3">
      <c r="A22" s="8" t="s">
        <v>37</v>
      </c>
      <c r="B22" s="9" t="s">
        <v>16</v>
      </c>
      <c r="C22" s="1" t="str">
        <f>VLOOKUP(B22,[1]Feuil2!A20:B33,2,FALSE)</f>
        <v>GJ45-46 (3060-3140K)</v>
      </c>
      <c r="D22" s="9">
        <v>3069</v>
      </c>
      <c r="E22" s="9">
        <v>92.3</v>
      </c>
      <c r="F22" s="9">
        <v>69</v>
      </c>
      <c r="G22" s="9">
        <v>80.209999999999994</v>
      </c>
      <c r="H22" s="9">
        <v>24</v>
      </c>
      <c r="I22" s="10">
        <v>0.45419999999999999</v>
      </c>
      <c r="J22" s="11">
        <f t="shared" ref="J22:J24" si="7">H22*I22</f>
        <v>10.9008</v>
      </c>
      <c r="K22" s="10">
        <v>874.18</v>
      </c>
      <c r="L22" s="12">
        <f>I22/3.281</f>
        <v>0.13843340444986285</v>
      </c>
      <c r="M22" s="12">
        <f>L22*H22</f>
        <v>3.3224017067967084</v>
      </c>
      <c r="N22" s="12">
        <f t="shared" ref="N22:N24" si="8">K22/3.281</f>
        <v>266.43706187138065</v>
      </c>
    </row>
    <row r="23" spans="1:14" x14ac:dyDescent="0.3">
      <c r="A23" s="8" t="s">
        <v>38</v>
      </c>
      <c r="B23" s="9" t="s">
        <v>18</v>
      </c>
      <c r="C23" s="1" t="str">
        <f>VLOOKUP(B23,[1]Feuil2!A16:B29,2,FALSE)</f>
        <v>GI35-36 (3550-3650K)</v>
      </c>
      <c r="D23" s="9">
        <v>3606</v>
      </c>
      <c r="E23" s="9">
        <v>95</v>
      </c>
      <c r="F23" s="9">
        <v>88</v>
      </c>
      <c r="G23" s="9">
        <v>80.5</v>
      </c>
      <c r="H23" s="9">
        <v>24</v>
      </c>
      <c r="I23" s="10">
        <v>0.4667</v>
      </c>
      <c r="J23" s="11">
        <f t="shared" si="7"/>
        <v>11.200800000000001</v>
      </c>
      <c r="K23" s="10">
        <v>901.6</v>
      </c>
      <c r="L23" s="12">
        <f>I23/3.281</f>
        <v>0.14224321853093569</v>
      </c>
      <c r="M23" s="12">
        <f>L23*H23</f>
        <v>3.4138372447424565</v>
      </c>
      <c r="N23" s="12">
        <f t="shared" si="8"/>
        <v>274.79427003962206</v>
      </c>
    </row>
    <row r="24" spans="1:14" x14ac:dyDescent="0.3">
      <c r="A24" s="8" t="s">
        <v>39</v>
      </c>
      <c r="B24" s="9" t="s">
        <v>20</v>
      </c>
      <c r="C24" s="1" t="str">
        <f>VLOOKUP(B24,[1]Feuil2!A16:B29,2,FALSE)</f>
        <v>GH34-35 (4150-4300K)</v>
      </c>
      <c r="D24" s="9">
        <v>4208</v>
      </c>
      <c r="E24" s="9">
        <v>94</v>
      </c>
      <c r="F24" s="9">
        <v>83</v>
      </c>
      <c r="G24" s="9">
        <v>94</v>
      </c>
      <c r="H24" s="9">
        <v>24</v>
      </c>
      <c r="I24" s="10">
        <v>0.48749999999999999</v>
      </c>
      <c r="J24" s="11">
        <f t="shared" si="7"/>
        <v>11.7</v>
      </c>
      <c r="K24" s="10">
        <v>927.81</v>
      </c>
      <c r="L24" s="12">
        <f>I24/3.281</f>
        <v>0.14858274916184089</v>
      </c>
      <c r="M24" s="12">
        <f>L24*H24</f>
        <v>3.5659859798841813</v>
      </c>
      <c r="N24" s="12">
        <f t="shared" si="8"/>
        <v>282.7826882048156</v>
      </c>
    </row>
    <row r="25" spans="1:14" x14ac:dyDescent="0.3">
      <c r="A25" s="8"/>
      <c r="B25" s="9"/>
      <c r="D25" s="9"/>
      <c r="E25" s="9"/>
      <c r="F25" s="9"/>
      <c r="G25" s="9"/>
      <c r="I25" s="10"/>
      <c r="J25" s="14">
        <v>14.1</v>
      </c>
      <c r="K25" s="15" t="s">
        <v>24</v>
      </c>
      <c r="L25" s="12"/>
      <c r="M25" s="16">
        <v>4.3</v>
      </c>
      <c r="N25" s="16" t="s">
        <v>25</v>
      </c>
    </row>
    <row r="26" spans="1:14" x14ac:dyDescent="0.3">
      <c r="A26" s="8" t="s">
        <v>40</v>
      </c>
      <c r="B26" s="9" t="s">
        <v>16</v>
      </c>
      <c r="C26" s="1" t="str">
        <f>VLOOKUP(B26,[1]Feuil2!A15:B20,2,FALSE)</f>
        <v>GJ45-46 (3060-3140K)</v>
      </c>
      <c r="D26" s="9">
        <v>3067</v>
      </c>
      <c r="E26" s="9">
        <v>92</v>
      </c>
      <c r="F26" s="9">
        <v>62</v>
      </c>
      <c r="G26" s="9">
        <v>80.03</v>
      </c>
      <c r="H26" s="1">
        <v>24</v>
      </c>
      <c r="I26" s="10">
        <v>0.66</v>
      </c>
      <c r="J26" s="11">
        <f t="shared" si="3"/>
        <v>15.84</v>
      </c>
      <c r="K26" s="10">
        <v>1272.48</v>
      </c>
      <c r="L26" s="12">
        <f>I26/3.281</f>
        <v>0.20115818348064615</v>
      </c>
      <c r="M26" s="12">
        <f>L26*H26</f>
        <v>4.8277964035355074</v>
      </c>
      <c r="N26" s="12">
        <f t="shared" si="2"/>
        <v>387.83297775068576</v>
      </c>
    </row>
    <row r="27" spans="1:14" x14ac:dyDescent="0.3">
      <c r="A27" s="8" t="s">
        <v>41</v>
      </c>
      <c r="B27" s="9" t="s">
        <v>18</v>
      </c>
      <c r="C27" s="1" t="str">
        <f>VLOOKUP(B27,[1]Feuil2!A15:B20,2,FALSE)</f>
        <v>GI35-36 (3550-3650K)</v>
      </c>
      <c r="D27" s="9">
        <v>3542</v>
      </c>
      <c r="E27" s="9">
        <v>94.9</v>
      </c>
      <c r="F27" s="9">
        <v>87</v>
      </c>
      <c r="G27" s="9">
        <v>80.010000000000005</v>
      </c>
      <c r="H27" s="1">
        <v>24</v>
      </c>
      <c r="I27" s="10">
        <v>0.66</v>
      </c>
      <c r="J27" s="11">
        <f t="shared" si="3"/>
        <v>15.84</v>
      </c>
      <c r="K27" s="10">
        <v>1274.56</v>
      </c>
      <c r="L27" s="12">
        <f>I27/3.281</f>
        <v>0.20115818348064615</v>
      </c>
      <c r="M27" s="12">
        <f>L27*H27</f>
        <v>4.8277964035355074</v>
      </c>
      <c r="N27" s="12">
        <f t="shared" si="2"/>
        <v>388.46693081377623</v>
      </c>
    </row>
    <row r="28" spans="1:14" x14ac:dyDescent="0.3">
      <c r="A28" s="8" t="s">
        <v>42</v>
      </c>
      <c r="B28" s="9" t="s">
        <v>20</v>
      </c>
      <c r="C28" s="1" t="str">
        <f>VLOOKUP(B28,[1]Feuil2!A15:B20,2,FALSE)</f>
        <v>GH34-35 (4150-4300K)</v>
      </c>
      <c r="D28" s="9">
        <v>4231</v>
      </c>
      <c r="E28" s="9">
        <v>93</v>
      </c>
      <c r="F28" s="9">
        <v>79</v>
      </c>
      <c r="G28" s="9">
        <v>81.41</v>
      </c>
      <c r="H28" s="1">
        <v>24</v>
      </c>
      <c r="I28" s="10">
        <v>0.73</v>
      </c>
      <c r="J28" s="11">
        <f t="shared" si="3"/>
        <v>17.52</v>
      </c>
      <c r="K28" s="10">
        <v>1416.36</v>
      </c>
      <c r="L28" s="12">
        <f>I28/3.281</f>
        <v>0.22249314233465406</v>
      </c>
      <c r="M28" s="12">
        <f>L28*H28</f>
        <v>5.339835416031697</v>
      </c>
      <c r="N28" s="12">
        <f t="shared" si="2"/>
        <v>431.68546174946658</v>
      </c>
    </row>
    <row r="29" spans="1:14" x14ac:dyDescent="0.3">
      <c r="A29" s="8"/>
      <c r="B29" s="9"/>
      <c r="D29" s="9"/>
      <c r="E29" s="9"/>
      <c r="F29" s="9"/>
      <c r="G29" s="9"/>
      <c r="I29" s="10"/>
      <c r="J29" s="14">
        <v>21.1</v>
      </c>
      <c r="K29" s="15" t="s">
        <v>24</v>
      </c>
      <c r="L29" s="12"/>
      <c r="M29" s="16">
        <v>6.4</v>
      </c>
      <c r="N29" s="16" t="s">
        <v>25</v>
      </c>
    </row>
    <row r="30" spans="1:14" x14ac:dyDescent="0.3">
      <c r="A30" s="13" t="s">
        <v>43</v>
      </c>
      <c r="B30" s="17" t="s">
        <v>16</v>
      </c>
      <c r="C30" s="17" t="str">
        <f>VLOOKUP(B30,[1]Feuil2!A15:B20,2,FALSE)</f>
        <v>GJ45-46 (3060-3140K)</v>
      </c>
      <c r="D30" s="18">
        <v>3009</v>
      </c>
      <c r="E30" s="18">
        <v>92.3</v>
      </c>
      <c r="F30" s="18">
        <v>64</v>
      </c>
      <c r="G30" s="18">
        <v>80.31</v>
      </c>
      <c r="H30" s="17">
        <v>12</v>
      </c>
      <c r="I30" s="19">
        <v>1.0333000000000001</v>
      </c>
      <c r="J30" s="20">
        <f t="shared" si="3"/>
        <v>12.399600000000001</v>
      </c>
      <c r="K30" s="19">
        <v>995.72</v>
      </c>
      <c r="L30" s="21">
        <f t="shared" ref="L30:L35" si="9">I30/3.281</f>
        <v>0.31493447119780554</v>
      </c>
      <c r="M30" s="21">
        <f t="shared" ref="M30:M35" si="10">L30*H30</f>
        <v>3.7792136543736667</v>
      </c>
      <c r="N30" s="21">
        <f t="shared" si="2"/>
        <v>303.48064614446815</v>
      </c>
    </row>
    <row r="31" spans="1:14" x14ac:dyDescent="0.3">
      <c r="A31" s="22" t="s">
        <v>44</v>
      </c>
      <c r="B31" s="17" t="s">
        <v>18</v>
      </c>
      <c r="C31" s="17" t="str">
        <f>VLOOKUP(B31,[1]Feuil2!A15:B20,2,FALSE)</f>
        <v>GI35-36 (3550-3650K)</v>
      </c>
      <c r="D31" s="18">
        <v>3652</v>
      </c>
      <c r="E31" s="18">
        <v>92.6</v>
      </c>
      <c r="F31" s="18">
        <v>68</v>
      </c>
      <c r="G31" s="18">
        <v>81.11</v>
      </c>
      <c r="H31" s="17">
        <v>12</v>
      </c>
      <c r="I31" s="19">
        <v>1.0425</v>
      </c>
      <c r="J31" s="20">
        <f t="shared" si="3"/>
        <v>12.51</v>
      </c>
      <c r="K31" s="19">
        <v>1014.56</v>
      </c>
      <c r="L31" s="21">
        <f t="shared" si="9"/>
        <v>0.31773849436147517</v>
      </c>
      <c r="M31" s="21">
        <f t="shared" si="10"/>
        <v>3.812861932337702</v>
      </c>
      <c r="N31" s="21">
        <f t="shared" si="2"/>
        <v>309.2227979274611</v>
      </c>
    </row>
    <row r="32" spans="1:14" x14ac:dyDescent="0.3">
      <c r="A32" s="13" t="s">
        <v>45</v>
      </c>
      <c r="B32" s="17" t="s">
        <v>20</v>
      </c>
      <c r="C32" s="17" t="str">
        <f>VLOOKUP(B32,[1]Feuil2!A15:B20,2,FALSE)</f>
        <v>GH34-35 (4150-4300K)</v>
      </c>
      <c r="D32" s="18">
        <v>4215</v>
      </c>
      <c r="E32" s="18">
        <v>93.1</v>
      </c>
      <c r="F32" s="18">
        <v>96</v>
      </c>
      <c r="G32" s="18">
        <v>82.41</v>
      </c>
      <c r="H32" s="17">
        <v>12</v>
      </c>
      <c r="I32" s="19">
        <v>1.1299999999999999</v>
      </c>
      <c r="J32" s="20">
        <f t="shared" si="3"/>
        <v>13.559999999999999</v>
      </c>
      <c r="K32" s="19">
        <v>1117.3399999999999</v>
      </c>
      <c r="L32" s="21">
        <f t="shared" si="9"/>
        <v>0.34440719292898503</v>
      </c>
      <c r="M32" s="21">
        <f t="shared" si="10"/>
        <v>4.1328863151478199</v>
      </c>
      <c r="N32" s="21">
        <f t="shared" si="2"/>
        <v>340.54861322767442</v>
      </c>
    </row>
    <row r="33" spans="1:14" x14ac:dyDescent="0.3">
      <c r="A33" s="13" t="s">
        <v>46</v>
      </c>
      <c r="B33" s="17" t="s">
        <v>16</v>
      </c>
      <c r="C33" s="17" t="str">
        <f>VLOOKUP(B33,[1]Feuil2!A15:B20,2,FALSE)</f>
        <v>GJ45-46 (3060-3140K)</v>
      </c>
      <c r="D33" s="18">
        <v>3074</v>
      </c>
      <c r="E33" s="18">
        <v>92.3</v>
      </c>
      <c r="F33" s="18">
        <v>68</v>
      </c>
      <c r="G33" s="18">
        <v>81.099999999999994</v>
      </c>
      <c r="H33" s="17">
        <v>24</v>
      </c>
      <c r="I33" s="19">
        <v>0.51249999999999996</v>
      </c>
      <c r="J33" s="20">
        <f t="shared" si="3"/>
        <v>12.299999999999999</v>
      </c>
      <c r="K33" s="19">
        <v>997.53</v>
      </c>
      <c r="L33" s="21">
        <f t="shared" si="9"/>
        <v>0.15620237732398656</v>
      </c>
      <c r="M33" s="21">
        <f t="shared" si="10"/>
        <v>3.7488570557756775</v>
      </c>
      <c r="N33" s="21">
        <f t="shared" si="2"/>
        <v>304.03230722340749</v>
      </c>
    </row>
    <row r="34" spans="1:14" x14ac:dyDescent="0.3">
      <c r="A34" s="22" t="s">
        <v>47</v>
      </c>
      <c r="B34" s="17" t="s">
        <v>18</v>
      </c>
      <c r="C34" s="17" t="str">
        <f>VLOOKUP(B34,[1]Feuil2!A15:B20,2,FALSE)</f>
        <v>GI35-36 (3550-3650K)</v>
      </c>
      <c r="D34" s="18">
        <v>3647</v>
      </c>
      <c r="E34" s="18">
        <v>92.9</v>
      </c>
      <c r="F34" s="18">
        <v>70</v>
      </c>
      <c r="G34" s="18">
        <v>81.31</v>
      </c>
      <c r="H34" s="17">
        <v>24</v>
      </c>
      <c r="I34" s="19">
        <v>0.5171</v>
      </c>
      <c r="J34" s="20">
        <f t="shared" si="3"/>
        <v>12.410399999999999</v>
      </c>
      <c r="K34" s="19">
        <v>1008.93</v>
      </c>
      <c r="L34" s="21">
        <f t="shared" si="9"/>
        <v>0.1576043889058214</v>
      </c>
      <c r="M34" s="21">
        <f t="shared" si="10"/>
        <v>3.7825053337397136</v>
      </c>
      <c r="N34" s="21">
        <f t="shared" si="2"/>
        <v>307.50685766534588</v>
      </c>
    </row>
    <row r="35" spans="1:14" x14ac:dyDescent="0.3">
      <c r="A35" s="13" t="s">
        <v>48</v>
      </c>
      <c r="B35" s="17" t="s">
        <v>20</v>
      </c>
      <c r="C35" s="17" t="str">
        <f>VLOOKUP(B35,[1]Feuil2!A15:B20,2,FALSE)</f>
        <v>GH34-35 (4150-4300K)</v>
      </c>
      <c r="D35" s="18">
        <v>4203</v>
      </c>
      <c r="E35" s="18">
        <v>93.4</v>
      </c>
      <c r="F35" s="18">
        <v>80</v>
      </c>
      <c r="G35" s="18">
        <v>81.709999999999994</v>
      </c>
      <c r="H35" s="17">
        <v>24</v>
      </c>
      <c r="I35" s="19">
        <v>0.53669999999999995</v>
      </c>
      <c r="J35" s="20">
        <f t="shared" si="3"/>
        <v>12.880799999999999</v>
      </c>
      <c r="K35" s="19">
        <v>1052.3</v>
      </c>
      <c r="L35" s="21">
        <f t="shared" si="9"/>
        <v>0.1635781773849436</v>
      </c>
      <c r="M35" s="21">
        <f t="shared" si="10"/>
        <v>3.9258762572386461</v>
      </c>
      <c r="N35" s="21">
        <f t="shared" si="2"/>
        <v>320.72538860103623</v>
      </c>
    </row>
    <row r="36" spans="1:14" x14ac:dyDescent="0.3">
      <c r="D36" s="9"/>
      <c r="E36" s="9"/>
      <c r="F36" s="9"/>
      <c r="G36" s="9"/>
      <c r="I36" s="10"/>
      <c r="J36" s="14">
        <v>15.5</v>
      </c>
      <c r="K36" s="15" t="s">
        <v>24</v>
      </c>
      <c r="L36" s="12"/>
      <c r="M36" s="16">
        <v>5</v>
      </c>
      <c r="N36" s="16" t="s">
        <v>25</v>
      </c>
    </row>
    <row r="37" spans="1:14" x14ac:dyDescent="0.3">
      <c r="A37" s="8" t="s">
        <v>49</v>
      </c>
      <c r="B37" s="9" t="s">
        <v>16</v>
      </c>
      <c r="C37" s="1" t="str">
        <f>VLOOKUP(B37,[1]Feuil2!A15:B20,2,FALSE)</f>
        <v>GJ45-46 (3060-3140K)</v>
      </c>
      <c r="D37" s="9">
        <v>3082</v>
      </c>
      <c r="E37" s="9">
        <v>93.2</v>
      </c>
      <c r="F37" s="9">
        <v>71</v>
      </c>
      <c r="G37" s="9">
        <v>81.11</v>
      </c>
      <c r="H37" s="1">
        <v>12</v>
      </c>
      <c r="I37" s="10">
        <v>1.1917</v>
      </c>
      <c r="J37" s="11">
        <f t="shared" si="3"/>
        <v>14.3004</v>
      </c>
      <c r="K37" s="10">
        <v>1159.73</v>
      </c>
      <c r="L37" s="12">
        <f t="shared" ref="L37:L42" si="11">I37/3.281</f>
        <v>0.3632124352331606</v>
      </c>
      <c r="M37" s="12">
        <f t="shared" ref="M37:M42" si="12">L37*H37</f>
        <v>4.3585492227979277</v>
      </c>
      <c r="N37" s="12">
        <f t="shared" si="2"/>
        <v>353.46845473940868</v>
      </c>
    </row>
    <row r="38" spans="1:14" x14ac:dyDescent="0.3">
      <c r="A38" s="8" t="s">
        <v>50</v>
      </c>
      <c r="B38" s="9" t="s">
        <v>18</v>
      </c>
      <c r="C38" s="1" t="str">
        <f>VLOOKUP(B38,[1]Feuil2!A15:B20,2,FALSE)</f>
        <v>GI35-36 (3550-3650K)</v>
      </c>
      <c r="D38" s="9">
        <v>3644</v>
      </c>
      <c r="E38" s="9">
        <v>93.1</v>
      </c>
      <c r="F38" s="9">
        <v>86</v>
      </c>
      <c r="G38" s="9">
        <v>80.510000000000005</v>
      </c>
      <c r="H38" s="1">
        <v>12</v>
      </c>
      <c r="I38" s="10">
        <v>1.27</v>
      </c>
      <c r="J38" s="11">
        <f t="shared" si="3"/>
        <v>15.24</v>
      </c>
      <c r="K38" s="10">
        <v>1224.4100000000001</v>
      </c>
      <c r="L38" s="12">
        <f t="shared" si="11"/>
        <v>0.3870771106370009</v>
      </c>
      <c r="M38" s="12">
        <f t="shared" si="12"/>
        <v>4.6449253276440103</v>
      </c>
      <c r="N38" s="12">
        <f t="shared" si="2"/>
        <v>373.18195672051206</v>
      </c>
    </row>
    <row r="39" spans="1:14" x14ac:dyDescent="0.3">
      <c r="A39" s="8" t="s">
        <v>51</v>
      </c>
      <c r="B39" s="9" t="s">
        <v>20</v>
      </c>
      <c r="C39" s="1" t="str">
        <f>VLOOKUP(B39,[1]Feuil2!A15:B20,2,FALSE)</f>
        <v>GH34-35 (4150-4300K)</v>
      </c>
      <c r="D39" s="9">
        <v>4211</v>
      </c>
      <c r="E39" s="9">
        <v>93.6</v>
      </c>
      <c r="F39" s="9">
        <v>80</v>
      </c>
      <c r="G39" s="9">
        <v>81.010000000000005</v>
      </c>
      <c r="H39" s="1">
        <v>12</v>
      </c>
      <c r="I39" s="10">
        <v>1.33</v>
      </c>
      <c r="J39" s="11">
        <f t="shared" si="3"/>
        <v>15.96</v>
      </c>
      <c r="K39" s="10">
        <v>1287.9100000000001</v>
      </c>
      <c r="L39" s="12">
        <f t="shared" si="11"/>
        <v>0.40536421822615054</v>
      </c>
      <c r="M39" s="12">
        <f t="shared" si="12"/>
        <v>4.8643706187138065</v>
      </c>
      <c r="N39" s="12">
        <f t="shared" si="2"/>
        <v>392.53581225236212</v>
      </c>
    </row>
    <row r="40" spans="1:14" x14ac:dyDescent="0.3">
      <c r="A40" s="8" t="s">
        <v>52</v>
      </c>
      <c r="B40" s="9" t="s">
        <v>16</v>
      </c>
      <c r="C40" s="1" t="str">
        <f>VLOOKUP(B40,[1]Feuil2!A15:B20,2,FALSE)</f>
        <v>GJ45-46 (3060-3140K)</v>
      </c>
      <c r="D40" s="9">
        <v>3074</v>
      </c>
      <c r="E40" s="9">
        <v>93.8</v>
      </c>
      <c r="F40" s="9">
        <v>73</v>
      </c>
      <c r="G40" s="9">
        <v>80.02</v>
      </c>
      <c r="H40" s="1">
        <v>24</v>
      </c>
      <c r="I40" s="10">
        <v>0.62</v>
      </c>
      <c r="J40" s="11">
        <f t="shared" si="3"/>
        <v>14.879999999999999</v>
      </c>
      <c r="K40" s="10">
        <v>1184.31</v>
      </c>
      <c r="L40" s="12">
        <f t="shared" si="11"/>
        <v>0.18896677842121304</v>
      </c>
      <c r="M40" s="12">
        <f t="shared" si="12"/>
        <v>4.5352026821091131</v>
      </c>
      <c r="N40" s="12">
        <f t="shared" si="2"/>
        <v>360.9600731484303</v>
      </c>
    </row>
    <row r="41" spans="1:14" x14ac:dyDescent="0.3">
      <c r="A41" s="8" t="s">
        <v>53</v>
      </c>
      <c r="B41" s="9" t="s">
        <v>18</v>
      </c>
      <c r="C41" s="1" t="str">
        <f>VLOOKUP(B41,[1]Feuil2!A15:B20,2,FALSE)</f>
        <v>GI35-36 (3550-3650K)</v>
      </c>
      <c r="D41" s="9">
        <v>3652</v>
      </c>
      <c r="E41" s="9">
        <v>93.2</v>
      </c>
      <c r="F41" s="9">
        <v>87</v>
      </c>
      <c r="G41" s="9">
        <v>80.510000000000005</v>
      </c>
      <c r="H41" s="1">
        <v>24</v>
      </c>
      <c r="I41" s="10">
        <v>0.63</v>
      </c>
      <c r="J41" s="11">
        <f>H41*I41</f>
        <v>15.120000000000001</v>
      </c>
      <c r="K41" s="10">
        <v>1223.5999999999999</v>
      </c>
      <c r="L41" s="12">
        <f t="shared" si="11"/>
        <v>0.1920146296860713</v>
      </c>
      <c r="M41" s="12">
        <f t="shared" si="12"/>
        <v>4.6083511124657113</v>
      </c>
      <c r="N41" s="12">
        <f t="shared" si="2"/>
        <v>372.93508076805847</v>
      </c>
    </row>
    <row r="42" spans="1:14" x14ac:dyDescent="0.3">
      <c r="A42" s="8" t="s">
        <v>54</v>
      </c>
      <c r="B42" s="9" t="s">
        <v>20</v>
      </c>
      <c r="C42" s="1" t="str">
        <f>VLOOKUP(B42,[1]Feuil2!A15:B20,2,FALSE)</f>
        <v>GH34-35 (4150-4300K)</v>
      </c>
      <c r="D42" s="9">
        <v>4209</v>
      </c>
      <c r="E42" s="9">
        <v>93.2</v>
      </c>
      <c r="F42" s="9">
        <v>79</v>
      </c>
      <c r="G42" s="9">
        <v>81.510000000000005</v>
      </c>
      <c r="H42" s="1">
        <v>24</v>
      </c>
      <c r="I42" s="10">
        <v>0.63900000000000001</v>
      </c>
      <c r="J42" s="11">
        <f t="shared" si="3"/>
        <v>15.336</v>
      </c>
      <c r="K42" s="10">
        <v>1250.21</v>
      </c>
      <c r="L42" s="12">
        <f t="shared" si="11"/>
        <v>0.19475769582444377</v>
      </c>
      <c r="M42" s="12">
        <f t="shared" si="12"/>
        <v>4.6741846997866503</v>
      </c>
      <c r="N42" s="12">
        <f t="shared" si="2"/>
        <v>381.0454129838464</v>
      </c>
    </row>
    <row r="43" spans="1:14" x14ac:dyDescent="0.3">
      <c r="D43" s="9"/>
      <c r="E43" s="9"/>
      <c r="F43" s="9"/>
      <c r="G43" s="9"/>
    </row>
    <row r="44" spans="1:14" x14ac:dyDescent="0.3">
      <c r="D44" s="9"/>
      <c r="E44" s="9"/>
      <c r="F44" s="9"/>
      <c r="G44" s="9"/>
    </row>
  </sheetData>
  <mergeCells count="2">
    <mergeCell ref="I1:K1"/>
    <mergeCell ref="L1:N1"/>
  </mergeCells>
  <dataValidations count="2">
    <dataValidation type="list" allowBlank="1" showInputMessage="1" showErrorMessage="1" sqref="I44">
      <formula1>$J$47</formula1>
    </dataValidation>
    <dataValidation type="list" allowBlank="1" showInputMessage="1" showErrorMessage="1" sqref="A45">
      <formula1>$A$29:$A$65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'[SPEC SHEET.xlsx]Feuil2'!#REF!</xm:f>
          </x14:formula1>
          <xm:sqref>A46 B29 B36 B43</xm:sqref>
        </x14:dataValidation>
        <x14:dataValidation type="list" allowBlank="1" showInputMessage="1" showErrorMessage="1">
          <x14:formula1>
            <xm:f>'[SPEC SHEET.xlsx]Feuil2'!#REF!</xm:f>
          </x14:formula1>
          <xm:sqref>B37:B42 B30:B35 B3:B28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2017-02-02T20:02:42Z</dcterms:modified>
</cp:coreProperties>
</file>